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988" activeTab="0"/>
  </bookViews>
  <sheets>
    <sheet name="ANEXO I" sheetId="1" r:id="rId1"/>
  </sheets>
  <externalReferences>
    <externalReference r:id="rId4"/>
  </externalReferences>
  <definedNames>
    <definedName name="_xlnm.Print_Area" localSheetId="0">'ANEXO I'!$A$1:$C$89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<sst xmlns="http://schemas.openxmlformats.org/spreadsheetml/2006/main" count="135" uniqueCount="98">
  <si>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</si>
  <si>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</si>
  <si>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</si>
  <si>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</si>
  <si>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</si>
  <si>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</si>
  <si>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</si>
  <si>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</si>
  <si>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</si>
  <si>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</si>
  <si>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</si>
  <si>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</si>
  <si>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</si>
  <si>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</si>
  <si>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</si>
  <si>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</si>
  <si>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</si>
  <si>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</si>
  <si>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</si>
  <si>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</si>
  <si>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</si>
  <si>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</si>
  <si>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</si>
  <si>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</si>
  <si>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</si>
  <si>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</si>
  <si>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</si>
  <si>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</si>
  <si>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</si>
  <si>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</si>
  <si>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</si>
  <si>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</si>
  <si>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</si>
  <si>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</si>
  <si>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</si>
  <si>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</si>
  <si>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</si>
  <si>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</si>
  <si>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</si>
  <si>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</si>
  <si>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</si>
  <si>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</si>
  <si>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</si>
  <si>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</si>
  <si>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</si>
  <si>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</si>
  <si>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</si>
  <si>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</si>
  <si>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</si>
  <si>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</si>
  <si>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</si>
  <si>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</si>
  <si>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</si>
  <si>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</si>
  <si>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</si>
  <si>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</si>
  <si>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</si>
  <si>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</si>
  <si>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</si>
  <si>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</si>
  <si>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</si>
  <si>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</si>
  <si>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</si>
  <si>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</si>
  <si>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</si>
  <si>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</si>
  <si>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</si>
  <si>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</si>
  <si>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</si>
  <si>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</si>
  <si>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</si>
  <si>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</si>
  <si>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</si>
  <si>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</si>
  <si>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</si>
  <si>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</si>
  <si>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</si>
  <si>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</si>
  <si>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</si>
  <si>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</si>
  <si>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</si>
  <si>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</si>
  <si>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</si>
  <si>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</si>
  <si>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</si>
  <si>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</si>
  <si>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</si>
  <si>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</si>
  <si>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</si>
  <si>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</si>
  <si>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</si>
  <si>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</si>
  <si>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</si>
  <si>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1. Demonstrativo das despesas realizadas no mês, ou seja, cujos empenhos foram liquidados nos termos do art.63 da Lei 4.320, de 17 de março de 1964.</t>
  </si>
  <si>
    <t xml:space="preserve">Nota Explicativa: </t>
  </si>
  <si>
    <t>LOA/2020 - Lei nº 13.978 de 17/jan/2020 -  Estima a receita e fixa a despesa da União para o exercício financeiro de 2020.</t>
  </si>
  <si>
    <t>Mês de Referência (MM/AAAA) : 07/2020</t>
  </si>
  <si>
    <t>Data da Publicação: 20/08/2020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</si>
</sst>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8" fillId="16" borderId="5" applyNumberFormat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18" fillId="16" borderId="10" xfId="0" applyFont="1" applyFill="1" applyBorder="1" applyAlignment="1">
      <alignment horizontal="left" vertical="top" wrapText="1"/>
    </xf>
    <xf numFmtId="4" fontId="18" fillId="16" borderId="10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18" fillId="0" borderId="10" xfId="0" applyFont="1" applyFill="1" applyBorder="1" applyAlignment="1">
      <alignment horizontal="left" vertical="top" wrapText="1"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4" fontId="18" fillId="25" borderId="10" xfId="0" applyNumberFormat="1" applyFont="1" applyFill="1" applyBorder="1" applyAlignment="1">
      <alignment horizontal="right" vertical="top" wrapText="1"/>
    </xf>
    <xf numFmtId="0" fontId="18" fillId="0" borderId="11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39" fontId="18" fillId="25" borderId="10" xfId="0" applyNumberFormat="1" applyFont="1" applyFill="1" applyBorder="1" applyAlignment="1">
      <alignment horizontal="right" vertical="top" wrapText="1"/>
    </xf>
    <xf numFmtId="4" fontId="29" fillId="0" borderId="0" xfId="0" applyNumberFormat="1" applyFont="1" applyFill="1" applyAlignment="1">
      <alignment horizontal="right"/>
    </xf>
    <xf numFmtId="4" fontId="0" fillId="0" borderId="0" xfId="0" applyNumberFormat="1" applyFill="1" applyAlignment="1" quotePrefix="1">
      <alignment horizontal="left"/>
    </xf>
    <xf numFmtId="4" fontId="22" fillId="0" borderId="0" xfId="0" applyNumberFormat="1" applyFont="1" applyFill="1" applyAlignment="1">
      <alignment horizontal="right"/>
    </xf>
    <xf numFmtId="4" fontId="18" fillId="0" borderId="10" xfId="0" applyNumberFormat="1" applyFont="1" applyFill="1" applyBorder="1" applyAlignment="1">
      <alignment vertical="top" wrapText="1"/>
    </xf>
    <xf numFmtId="0" fontId="16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justify" vertical="center" wrapText="1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9525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PAR&#202;NCIA%20-%20ANEXO%20I%20-%202020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. Líquido - R$ (Conta Cont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85" zoomScaleNormal="85" zoomScalePageLayoutView="0" workbookViewId="0" topLeftCell="A1">
      <selection activeCell="F85" sqref="F85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27.7109375" style="0" customWidth="1"/>
    <col min="6" max="6" width="13.7109375" style="0" customWidth="1"/>
    <col min="7" max="7" width="13.8515625" style="0" bestFit="1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28" t="s">
        <v>4</v>
      </c>
      <c r="B10" s="29" t="s">
        <v>5</v>
      </c>
      <c r="C10" s="30"/>
    </row>
    <row r="11" spans="1:3" s="4" customFormat="1" ht="18.75" customHeight="1">
      <c r="A11" s="28" t="s">
        <v>6</v>
      </c>
      <c r="B11" s="29"/>
      <c r="C11" s="30"/>
    </row>
    <row r="12" spans="1:3" s="4" customFormat="1" ht="18.75" customHeight="1">
      <c r="A12" s="28" t="s">
        <v>7</v>
      </c>
      <c r="B12" s="29"/>
      <c r="C12" s="30"/>
    </row>
    <row r="13" spans="1:3" s="4" customFormat="1" ht="18.75" customHeight="1">
      <c r="A13" s="28" t="s">
        <v>8</v>
      </c>
      <c r="B13" s="29"/>
      <c r="C13" s="30"/>
    </row>
    <row r="14" spans="1:3" s="4" customFormat="1" ht="18.75" customHeight="1">
      <c r="A14" s="28" t="s">
        <v>96</v>
      </c>
      <c r="B14" s="29"/>
      <c r="C14" s="30"/>
    </row>
    <row r="15" spans="1:3" s="4" customFormat="1" ht="18.75" customHeight="1">
      <c r="A15" s="28" t="s">
        <v>97</v>
      </c>
      <c r="B15" s="29"/>
      <c r="C15" s="30"/>
    </row>
    <row r="16" spans="1:5" s="4" customFormat="1" ht="21" customHeight="1">
      <c r="A16" s="5"/>
      <c r="C16" s="1"/>
      <c r="E16" s="6"/>
    </row>
    <row r="17" spans="1:5" s="4" customFormat="1" ht="18.75" customHeight="1">
      <c r="A17" s="5" t="s">
        <v>9</v>
      </c>
      <c r="C17" s="1"/>
      <c r="E17" s="6"/>
    </row>
    <row r="18" spans="1:5" s="4" customFormat="1" ht="18.75" customHeight="1">
      <c r="A18" s="7" t="s">
        <v>10</v>
      </c>
      <c r="B18" s="7" t="s">
        <v>11</v>
      </c>
      <c r="C18" s="8" t="s">
        <v>12</v>
      </c>
      <c r="E18" s="6"/>
    </row>
    <row r="19" spans="1:9" s="4" customFormat="1" ht="18.75" customHeight="1">
      <c r="A19" s="9" t="s">
        <v>13</v>
      </c>
      <c r="B19" s="9" t="s">
        <v>14</v>
      </c>
      <c r="C19" s="27">
        <f>66565603.6+1203626.77+769532.48</f>
        <v>68538762.85000001</v>
      </c>
      <c r="D19" s="11"/>
      <c r="E19" s="13"/>
      <c r="F19" s="12"/>
      <c r="G19" s="12"/>
      <c r="H19" s="12"/>
      <c r="I19" s="12"/>
    </row>
    <row r="20" spans="1:9" s="4" customFormat="1" ht="18.75" customHeight="1">
      <c r="A20" s="9" t="s">
        <v>15</v>
      </c>
      <c r="B20" s="9" t="s">
        <v>16</v>
      </c>
      <c r="C20" s="27">
        <f>30270423.37+4366105.06</f>
        <v>34636528.43</v>
      </c>
      <c r="D20" s="11"/>
      <c r="E20" s="13"/>
      <c r="F20" s="12"/>
      <c r="G20" s="12"/>
      <c r="H20" s="12"/>
      <c r="I20" s="12"/>
    </row>
    <row r="21" spans="1:9" s="4" customFormat="1" ht="18.75" customHeight="1">
      <c r="A21" s="9" t="s">
        <v>17</v>
      </c>
      <c r="B21" s="9" t="s">
        <v>18</v>
      </c>
      <c r="C21" s="27">
        <f>14110241.46+434277.9+63688.18</f>
        <v>14608207.540000001</v>
      </c>
      <c r="D21" s="11"/>
      <c r="E21" s="13"/>
      <c r="F21" s="12"/>
      <c r="G21" s="12"/>
      <c r="H21" s="12"/>
      <c r="I21" s="12"/>
    </row>
    <row r="22" spans="1:9" s="4" customFormat="1" ht="60">
      <c r="A22" s="9" t="s">
        <v>19</v>
      </c>
      <c r="B22" s="9" t="s">
        <v>20</v>
      </c>
      <c r="C22" s="10">
        <v>0</v>
      </c>
      <c r="D22" s="11"/>
      <c r="E22" s="13"/>
      <c r="F22" s="12"/>
      <c r="G22" s="12"/>
      <c r="H22" s="12"/>
      <c r="I22" s="12"/>
    </row>
    <row r="23" spans="1:9" s="4" customFormat="1" ht="19.5" customHeight="1">
      <c r="A23" s="9"/>
      <c r="B23" s="9" t="s">
        <v>21</v>
      </c>
      <c r="C23" s="10">
        <f>SUM(C19:C22)</f>
        <v>117783498.82000001</v>
      </c>
      <c r="D23" s="11"/>
      <c r="E23" s="13"/>
      <c r="F23" s="12"/>
      <c r="G23" s="12"/>
      <c r="H23" s="12"/>
      <c r="I23" s="12"/>
    </row>
    <row r="24" spans="1:9" s="4" customFormat="1" ht="21" customHeight="1">
      <c r="A24" s="5"/>
      <c r="C24" s="1"/>
      <c r="D24" s="11"/>
      <c r="E24" s="13"/>
      <c r="F24" s="12"/>
      <c r="G24" s="12"/>
      <c r="H24" s="12"/>
      <c r="I24" s="12"/>
    </row>
    <row r="25" spans="1:9" s="4" customFormat="1" ht="19.5" customHeight="1">
      <c r="A25" s="5" t="s">
        <v>22</v>
      </c>
      <c r="C25" s="1"/>
      <c r="D25" s="11"/>
      <c r="E25" s="13"/>
      <c r="F25" s="12"/>
      <c r="G25" s="12"/>
      <c r="H25" s="12"/>
      <c r="I25" s="12"/>
    </row>
    <row r="26" spans="1:9" s="4" customFormat="1" ht="18.75" customHeight="1">
      <c r="A26" s="7" t="s">
        <v>10</v>
      </c>
      <c r="B26" s="7" t="s">
        <v>11</v>
      </c>
      <c r="C26" s="8" t="s">
        <v>12</v>
      </c>
      <c r="D26" s="11"/>
      <c r="E26" s="13"/>
      <c r="F26" s="12"/>
      <c r="G26" s="12"/>
      <c r="H26" s="12"/>
      <c r="I26" s="12"/>
    </row>
    <row r="27" spans="1:9" s="4" customFormat="1" ht="18.75" customHeight="1">
      <c r="A27" s="9" t="s">
        <v>13</v>
      </c>
      <c r="B27" s="9" t="s">
        <v>23</v>
      </c>
      <c r="C27" s="27">
        <v>0</v>
      </c>
      <c r="D27" s="11"/>
      <c r="E27" s="13"/>
      <c r="F27" s="12"/>
      <c r="G27" s="12"/>
      <c r="H27" s="12"/>
      <c r="I27" s="12"/>
    </row>
    <row r="28" spans="1:9" s="4" customFormat="1" ht="18.75" customHeight="1">
      <c r="A28" s="9" t="s">
        <v>15</v>
      </c>
      <c r="B28" s="9" t="s">
        <v>24</v>
      </c>
      <c r="C28" s="27">
        <v>3358981.21</v>
      </c>
      <c r="D28" s="11"/>
      <c r="E28" s="13"/>
      <c r="F28" s="12"/>
      <c r="G28" s="12"/>
      <c r="H28" s="12"/>
      <c r="I28" s="12"/>
    </row>
    <row r="29" spans="1:9" s="4" customFormat="1" ht="18.75" customHeight="1">
      <c r="A29" s="9" t="s">
        <v>17</v>
      </c>
      <c r="B29" s="9" t="s">
        <v>25</v>
      </c>
      <c r="C29" s="27">
        <v>529854.16</v>
      </c>
      <c r="D29" s="11"/>
      <c r="E29" s="13"/>
      <c r="F29" s="12"/>
      <c r="G29" s="12"/>
      <c r="H29" s="12"/>
      <c r="I29" s="12"/>
    </row>
    <row r="30" spans="1:9" s="4" customFormat="1" ht="33" customHeight="1">
      <c r="A30" s="9" t="s">
        <v>19</v>
      </c>
      <c r="B30" s="9" t="s">
        <v>26</v>
      </c>
      <c r="C30" s="27">
        <v>3225457.42</v>
      </c>
      <c r="D30" s="11"/>
      <c r="E30" s="13"/>
      <c r="F30" s="11"/>
      <c r="G30" s="11"/>
      <c r="H30" s="12"/>
      <c r="I30" s="12"/>
    </row>
    <row r="31" spans="1:9" s="4" customFormat="1" ht="17.25" customHeight="1">
      <c r="A31" s="9" t="s">
        <v>27</v>
      </c>
      <c r="B31" s="9" t="s">
        <v>28</v>
      </c>
      <c r="C31" s="27">
        <v>0</v>
      </c>
      <c r="D31" s="11"/>
      <c r="E31" s="13"/>
      <c r="F31" s="11"/>
      <c r="G31" s="14"/>
      <c r="H31" s="12"/>
      <c r="I31" s="12"/>
    </row>
    <row r="32" spans="1:9" s="4" customFormat="1" ht="17.25" customHeight="1">
      <c r="A32" s="9" t="s">
        <v>29</v>
      </c>
      <c r="B32" s="9" t="s">
        <v>30</v>
      </c>
      <c r="C32" s="27">
        <v>2513.44</v>
      </c>
      <c r="D32" s="11"/>
      <c r="E32" s="13"/>
      <c r="F32" s="11"/>
      <c r="G32" s="11"/>
      <c r="H32" s="12"/>
      <c r="I32" s="12"/>
    </row>
    <row r="33" spans="1:9" s="4" customFormat="1" ht="17.25" customHeight="1">
      <c r="A33" s="9" t="s">
        <v>31</v>
      </c>
      <c r="B33" s="9" t="s">
        <v>32</v>
      </c>
      <c r="C33" s="27">
        <v>30603.85</v>
      </c>
      <c r="D33" s="11"/>
      <c r="E33" s="13"/>
      <c r="F33" s="32"/>
      <c r="G33" s="11"/>
      <c r="H33" s="12"/>
      <c r="I33" s="12"/>
    </row>
    <row r="34" spans="1:9" s="4" customFormat="1" ht="17.25" customHeight="1">
      <c r="A34" s="9" t="s">
        <v>33</v>
      </c>
      <c r="B34" s="9" t="s">
        <v>34</v>
      </c>
      <c r="C34" s="27">
        <f>728044.61+955780.45</f>
        <v>1683825.06</v>
      </c>
      <c r="D34" s="11"/>
      <c r="E34" s="13"/>
      <c r="F34" s="11"/>
      <c r="G34" s="11"/>
      <c r="H34" s="12"/>
      <c r="I34" s="12"/>
    </row>
    <row r="35" spans="1:9" s="4" customFormat="1" ht="17.25" customHeight="1">
      <c r="A35" s="9" t="s">
        <v>35</v>
      </c>
      <c r="B35" s="9" t="s">
        <v>36</v>
      </c>
      <c r="C35" s="27">
        <v>21083.99</v>
      </c>
      <c r="D35" s="11"/>
      <c r="E35" s="13"/>
      <c r="F35" s="12"/>
      <c r="G35" s="13"/>
      <c r="H35" s="12"/>
      <c r="I35" s="12"/>
    </row>
    <row r="36" spans="1:9" s="4" customFormat="1" ht="17.25" customHeight="1">
      <c r="A36" s="9" t="s">
        <v>37</v>
      </c>
      <c r="B36" s="9" t="s">
        <v>38</v>
      </c>
      <c r="C36" s="27">
        <f>284406.84</f>
        <v>284406.84</v>
      </c>
      <c r="D36" s="11"/>
      <c r="E36" s="13"/>
      <c r="F36" s="12"/>
      <c r="G36" s="12"/>
      <c r="H36" s="12"/>
      <c r="I36" s="12"/>
    </row>
    <row r="37" spans="1:9" s="4" customFormat="1" ht="17.25" customHeight="1">
      <c r="A37" s="9" t="s">
        <v>39</v>
      </c>
      <c r="B37" s="9" t="s">
        <v>40</v>
      </c>
      <c r="C37" s="27">
        <v>44478.9</v>
      </c>
      <c r="D37" s="11"/>
      <c r="E37" s="13"/>
      <c r="F37" s="12"/>
      <c r="G37" s="13"/>
      <c r="H37" s="12"/>
      <c r="I37" s="12"/>
    </row>
    <row r="38" spans="1:9" s="4" customFormat="1" ht="17.25" customHeight="1">
      <c r="A38" s="9" t="s">
        <v>41</v>
      </c>
      <c r="B38" s="9" t="s">
        <v>42</v>
      </c>
      <c r="C38" s="27">
        <v>134188.92</v>
      </c>
      <c r="D38" s="11"/>
      <c r="E38" s="13"/>
      <c r="F38" s="12"/>
      <c r="G38" s="12"/>
      <c r="H38" s="12"/>
      <c r="I38" s="12"/>
    </row>
    <row r="39" spans="1:9" s="4" customFormat="1" ht="90">
      <c r="A39" s="9" t="s">
        <v>43</v>
      </c>
      <c r="B39" s="9" t="s">
        <v>44</v>
      </c>
      <c r="C39" s="31">
        <f>2313.79+382880.81+0</f>
        <v>385194.6</v>
      </c>
      <c r="D39" s="11"/>
      <c r="E39" s="13"/>
      <c r="F39" s="12"/>
      <c r="G39" s="12"/>
      <c r="H39" s="12"/>
      <c r="I39" s="12"/>
    </row>
    <row r="40" spans="1:9" s="4" customFormat="1" ht="17.25" customHeight="1">
      <c r="A40" s="9" t="s">
        <v>45</v>
      </c>
      <c r="B40" s="9" t="s">
        <v>46</v>
      </c>
      <c r="C40" s="27">
        <f>662899.66+710.5</f>
        <v>663610.16</v>
      </c>
      <c r="D40" s="11"/>
      <c r="E40" s="13"/>
      <c r="F40" s="12"/>
      <c r="G40" s="12"/>
      <c r="H40" s="12"/>
      <c r="I40" s="12"/>
    </row>
    <row r="41" spans="1:9" s="4" customFormat="1" ht="17.25" customHeight="1">
      <c r="A41" s="9" t="s">
        <v>47</v>
      </c>
      <c r="B41" s="9" t="s">
        <v>48</v>
      </c>
      <c r="C41" s="31">
        <f>1025408.04+38126.72</f>
        <v>1063534.76</v>
      </c>
      <c r="D41" s="11"/>
      <c r="E41" s="13"/>
      <c r="F41" s="12"/>
      <c r="G41" s="12"/>
      <c r="H41" s="12"/>
      <c r="I41" s="12"/>
    </row>
    <row r="42" spans="1:9" s="4" customFormat="1" ht="17.25" customHeight="1">
      <c r="A42" s="15" t="s">
        <v>49</v>
      </c>
      <c r="B42" s="15" t="s">
        <v>50</v>
      </c>
      <c r="C42" s="31">
        <f>0</f>
        <v>0</v>
      </c>
      <c r="D42" s="11"/>
      <c r="E42" s="13"/>
      <c r="F42" s="12"/>
      <c r="G42" s="12"/>
      <c r="H42" s="12"/>
      <c r="I42" s="12"/>
    </row>
    <row r="43" spans="1:9" s="4" customFormat="1" ht="32.25" customHeight="1">
      <c r="A43" s="9" t="s">
        <v>51</v>
      </c>
      <c r="B43" s="9" t="s">
        <v>52</v>
      </c>
      <c r="C43" s="31">
        <f>904916.03+206494.9+152515.98+55043.48</f>
        <v>1318970.39</v>
      </c>
      <c r="D43" s="11"/>
      <c r="E43" s="13"/>
      <c r="F43" s="11"/>
      <c r="G43" s="11"/>
      <c r="H43" s="12"/>
      <c r="I43" s="12"/>
    </row>
    <row r="44" spans="1:9" s="4" customFormat="1" ht="17.25" customHeight="1">
      <c r="A44" s="9" t="s">
        <v>53</v>
      </c>
      <c r="B44" s="9" t="s">
        <v>54</v>
      </c>
      <c r="C44" s="31">
        <f>0+52657.05+0+1000+14373.55+0+1000</f>
        <v>69030.6</v>
      </c>
      <c r="D44" s="11"/>
      <c r="E44" s="13"/>
      <c r="F44" s="12"/>
      <c r="G44" s="12"/>
      <c r="H44" s="12"/>
      <c r="I44" s="12"/>
    </row>
    <row r="45" spans="1:9" s="4" customFormat="1" ht="17.25" customHeight="1">
      <c r="A45" s="9" t="s">
        <v>55</v>
      </c>
      <c r="B45" s="9" t="s">
        <v>56</v>
      </c>
      <c r="C45" s="27">
        <v>0</v>
      </c>
      <c r="D45" s="11"/>
      <c r="E45" s="13"/>
      <c r="F45" s="12"/>
      <c r="G45" s="12"/>
      <c r="H45" s="12"/>
      <c r="I45" s="12"/>
    </row>
    <row r="46" spans="1:11" s="4" customFormat="1" ht="15">
      <c r="A46" s="9" t="s">
        <v>57</v>
      </c>
      <c r="B46" s="9" t="s">
        <v>58</v>
      </c>
      <c r="C46" s="31">
        <v>0</v>
      </c>
      <c r="D46" s="11"/>
      <c r="E46" s="13"/>
      <c r="F46" s="12"/>
      <c r="G46" s="12"/>
      <c r="H46" s="12"/>
      <c r="I46" s="12"/>
      <c r="J46" s="16"/>
      <c r="K46" s="17"/>
    </row>
    <row r="47" spans="1:11" s="4" customFormat="1" ht="17.25" customHeight="1">
      <c r="A47" s="9" t="s">
        <v>59</v>
      </c>
      <c r="B47" s="9" t="s">
        <v>60</v>
      </c>
      <c r="C47" s="27">
        <v>0</v>
      </c>
      <c r="D47" s="11"/>
      <c r="E47" s="13"/>
      <c r="F47" s="13"/>
      <c r="G47" s="12"/>
      <c r="H47" s="12"/>
      <c r="I47" s="12"/>
      <c r="J47" s="16"/>
      <c r="K47" s="17"/>
    </row>
    <row r="48" spans="1:11" s="4" customFormat="1" ht="17.25" customHeight="1">
      <c r="A48" s="9" t="s">
        <v>61</v>
      </c>
      <c r="B48" s="9" t="s">
        <v>62</v>
      </c>
      <c r="C48" s="27">
        <v>1003.88</v>
      </c>
      <c r="D48" s="11"/>
      <c r="E48" s="13"/>
      <c r="F48" s="13"/>
      <c r="G48" s="12"/>
      <c r="H48" s="12"/>
      <c r="I48" s="12"/>
      <c r="J48" s="16"/>
      <c r="K48" s="6"/>
    </row>
    <row r="49" spans="1:11" s="4" customFormat="1" ht="17.25" customHeight="1">
      <c r="A49" s="9" t="s">
        <v>63</v>
      </c>
      <c r="B49" s="9" t="s">
        <v>64</v>
      </c>
      <c r="C49" s="27">
        <v>0</v>
      </c>
      <c r="D49" s="11"/>
      <c r="E49" s="13"/>
      <c r="F49" s="13"/>
      <c r="G49" s="12"/>
      <c r="H49" s="12"/>
      <c r="I49" s="12"/>
      <c r="J49" s="16"/>
      <c r="K49" s="6"/>
    </row>
    <row r="50" spans="1:12" s="4" customFormat="1" ht="31.5" customHeight="1">
      <c r="A50" s="9" t="s">
        <v>65</v>
      </c>
      <c r="B50" s="9" t="s">
        <v>66</v>
      </c>
      <c r="C50" s="27">
        <f>680+0+0+0+0+0+0+51747.27+4976.4+190+0+1363195+12000+0+0+0+0+7087.5+0+0+0-880</f>
        <v>1438996.17</v>
      </c>
      <c r="D50" s="34"/>
      <c r="E50" s="13"/>
      <c r="F50" s="13"/>
      <c r="G50" s="12"/>
      <c r="H50" s="12"/>
      <c r="I50" s="12"/>
      <c r="J50" s="1"/>
      <c r="K50" s="6"/>
      <c r="L50" s="6"/>
    </row>
    <row r="51" spans="1:10" s="4" customFormat="1" ht="15" customHeight="1">
      <c r="A51" s="9" t="s">
        <v>67</v>
      </c>
      <c r="B51" s="9" t="s">
        <v>68</v>
      </c>
      <c r="C51" s="27">
        <v>0</v>
      </c>
      <c r="D51" s="11"/>
      <c r="E51" s="13"/>
      <c r="F51" s="13"/>
      <c r="G51" s="12"/>
      <c r="H51" s="12"/>
      <c r="I51" s="12"/>
      <c r="J51" s="11"/>
    </row>
    <row r="52" spans="1:10" s="4" customFormat="1" ht="15" customHeight="1">
      <c r="A52" s="9" t="s">
        <v>69</v>
      </c>
      <c r="B52" s="9" t="s">
        <v>70</v>
      </c>
      <c r="C52" s="35">
        <f>818408.09+0+61871.35+3960.66+9826.89+0+292704.55+0+0+0+1367+0+0+10152.92+0+1930+0+0+0+0+85808.61+49828.14+163.99+0+11874.78+2487.12+634.07+400.7+0+140.75+0+0+0+0+0+12163.86+7233.88-880+0+0+2632.08+0+0+2109.68+38799.8+216.08+273.4+260+0+0</f>
        <v>1414368.4000000001</v>
      </c>
      <c r="D52" s="34"/>
      <c r="E52" s="13"/>
      <c r="F52" s="13"/>
      <c r="G52" s="11"/>
      <c r="H52" s="12"/>
      <c r="I52" s="12"/>
      <c r="J52" s="11"/>
    </row>
    <row r="53" spans="1:10" s="4" customFormat="1" ht="15" customHeight="1">
      <c r="A53" s="9"/>
      <c r="B53" s="9" t="s">
        <v>21</v>
      </c>
      <c r="C53" s="10">
        <f>SUM(C27:C52)</f>
        <v>15670102.750000002</v>
      </c>
      <c r="D53" s="11"/>
      <c r="E53" s="13"/>
      <c r="F53" s="33"/>
      <c r="G53" s="13"/>
      <c r="H53" s="12"/>
      <c r="I53" s="12"/>
      <c r="J53" s="1"/>
    </row>
    <row r="54" spans="1:11" s="4" customFormat="1" ht="15">
      <c r="A54" s="5"/>
      <c r="B54" s="6"/>
      <c r="C54" s="6"/>
      <c r="D54" s="11"/>
      <c r="E54" s="13"/>
      <c r="F54" s="13"/>
      <c r="G54" s="13"/>
      <c r="H54" s="12"/>
      <c r="I54" s="12"/>
      <c r="J54" s="1"/>
      <c r="K54" s="6"/>
    </row>
    <row r="55" spans="1:11" s="4" customFormat="1" ht="18" customHeight="1">
      <c r="A55" s="5" t="s">
        <v>71</v>
      </c>
      <c r="C55" s="1"/>
      <c r="D55" s="11"/>
      <c r="E55" s="13"/>
      <c r="F55" s="12"/>
      <c r="G55" s="12"/>
      <c r="H55" s="13"/>
      <c r="I55" s="12"/>
      <c r="J55" s="6"/>
      <c r="K55" s="6"/>
    </row>
    <row r="56" spans="1:10" s="4" customFormat="1" ht="18.75" customHeight="1">
      <c r="A56" s="7" t="s">
        <v>10</v>
      </c>
      <c r="B56" s="7" t="s">
        <v>11</v>
      </c>
      <c r="C56" s="8" t="s">
        <v>12</v>
      </c>
      <c r="D56" s="11"/>
      <c r="E56" s="13"/>
      <c r="G56" s="12"/>
      <c r="H56" s="12"/>
      <c r="I56" s="12"/>
      <c r="J56" s="1"/>
    </row>
    <row r="57" spans="1:11" s="4" customFormat="1" ht="17.25" customHeight="1">
      <c r="A57" s="9" t="s">
        <v>13</v>
      </c>
      <c r="B57" s="9" t="s">
        <v>72</v>
      </c>
      <c r="C57" s="27">
        <v>0</v>
      </c>
      <c r="D57" s="11"/>
      <c r="E57" s="13"/>
      <c r="F57" s="13"/>
      <c r="G57" s="12"/>
      <c r="H57" s="12"/>
      <c r="I57" s="12"/>
      <c r="J57" s="1"/>
      <c r="K57" s="6"/>
    </row>
    <row r="58" spans="1:10" s="4" customFormat="1" ht="17.25" customHeight="1">
      <c r="A58" s="9" t="s">
        <v>15</v>
      </c>
      <c r="B58" s="9" t="s">
        <v>73</v>
      </c>
      <c r="C58" s="27">
        <v>0</v>
      </c>
      <c r="D58" s="11"/>
      <c r="E58" s="13"/>
      <c r="F58" s="12"/>
      <c r="G58" s="12"/>
      <c r="H58" s="12"/>
      <c r="I58" s="12"/>
      <c r="J58" s="1"/>
    </row>
    <row r="59" spans="1:9" s="4" customFormat="1" ht="15">
      <c r="A59" s="9" t="s">
        <v>17</v>
      </c>
      <c r="B59" s="9" t="s">
        <v>74</v>
      </c>
      <c r="C59" s="27">
        <v>0</v>
      </c>
      <c r="D59" s="11"/>
      <c r="E59" s="13"/>
      <c r="F59" s="13"/>
      <c r="G59" s="12"/>
      <c r="H59" s="12"/>
      <c r="I59" s="12"/>
    </row>
    <row r="60" spans="1:9" s="4" customFormat="1" ht="15">
      <c r="A60" s="9" t="s">
        <v>19</v>
      </c>
      <c r="B60" s="9" t="s">
        <v>75</v>
      </c>
      <c r="C60" s="31">
        <f>12498.78+0</f>
        <v>12498.78</v>
      </c>
      <c r="D60" s="11"/>
      <c r="E60" s="13"/>
      <c r="F60" s="12"/>
      <c r="G60" s="12"/>
      <c r="H60" s="12"/>
      <c r="I60" s="12"/>
    </row>
    <row r="61" spans="1:9" s="4" customFormat="1" ht="16.5" customHeight="1">
      <c r="A61" s="9" t="s">
        <v>27</v>
      </c>
      <c r="B61" s="9" t="s">
        <v>76</v>
      </c>
      <c r="C61" s="27">
        <f>101321.5</f>
        <v>101321.5</v>
      </c>
      <c r="D61" s="11"/>
      <c r="E61" s="13"/>
      <c r="F61" s="12"/>
      <c r="G61" s="12"/>
      <c r="H61" s="12"/>
      <c r="I61" s="12"/>
    </row>
    <row r="62" spans="1:9" s="4" customFormat="1" ht="16.5" customHeight="1">
      <c r="A62" s="9"/>
      <c r="B62" s="9" t="s">
        <v>21</v>
      </c>
      <c r="C62" s="10">
        <f>SUM(C57:C61)</f>
        <v>113820.28</v>
      </c>
      <c r="D62" s="6"/>
      <c r="E62" s="13"/>
      <c r="F62" s="12"/>
      <c r="G62" s="12"/>
      <c r="H62" s="12"/>
      <c r="I62" s="12"/>
    </row>
    <row r="63" spans="1:9" s="4" customFormat="1" ht="21" customHeight="1">
      <c r="A63" s="5"/>
      <c r="C63" s="1"/>
      <c r="D63" s="6"/>
      <c r="E63" s="13"/>
      <c r="F63" s="12"/>
      <c r="G63" s="12"/>
      <c r="H63" s="12"/>
      <c r="I63" s="12"/>
    </row>
    <row r="64" spans="1:9" s="4" customFormat="1" ht="17.25" customHeight="1">
      <c r="A64" s="5" t="s">
        <v>77</v>
      </c>
      <c r="C64" s="1"/>
      <c r="E64" s="13"/>
      <c r="F64" s="12"/>
      <c r="G64" s="12"/>
      <c r="H64" s="12"/>
      <c r="I64" s="12"/>
    </row>
    <row r="65" spans="1:9" s="4" customFormat="1" ht="18.75" customHeight="1">
      <c r="A65" s="7" t="s">
        <v>10</v>
      </c>
      <c r="B65" s="7" t="s">
        <v>11</v>
      </c>
      <c r="C65" s="8" t="s">
        <v>12</v>
      </c>
      <c r="D65" s="6"/>
      <c r="E65" s="13"/>
      <c r="F65" s="12"/>
      <c r="G65" s="12"/>
      <c r="H65" s="12"/>
      <c r="I65" s="12"/>
    </row>
    <row r="66" spans="1:9" s="4" customFormat="1" ht="16.5" customHeight="1">
      <c r="A66" s="9" t="s">
        <v>13</v>
      </c>
      <c r="B66" s="9" t="s">
        <v>78</v>
      </c>
      <c r="C66" s="10">
        <v>0</v>
      </c>
      <c r="D66" s="6"/>
      <c r="E66" s="13"/>
      <c r="F66" s="12"/>
      <c r="G66" s="12"/>
      <c r="H66" s="12"/>
      <c r="I66" s="12"/>
    </row>
    <row r="67" spans="1:9" s="4" customFormat="1" ht="16.5" customHeight="1">
      <c r="A67" s="9" t="s">
        <v>15</v>
      </c>
      <c r="B67" s="9" t="s">
        <v>79</v>
      </c>
      <c r="C67" s="10">
        <v>0</v>
      </c>
      <c r="D67" s="13"/>
      <c r="E67" s="13"/>
      <c r="F67" s="12"/>
      <c r="G67" s="12"/>
      <c r="H67" s="12"/>
      <c r="I67" s="12"/>
    </row>
    <row r="68" spans="1:9" s="4" customFormat="1" ht="16.5" customHeight="1">
      <c r="A68" s="9"/>
      <c r="B68" s="9" t="s">
        <v>21</v>
      </c>
      <c r="C68" s="10">
        <f>SUM(C66:C67)</f>
        <v>0</v>
      </c>
      <c r="D68" s="13"/>
      <c r="E68" s="13"/>
      <c r="F68" s="12"/>
      <c r="G68" s="12"/>
      <c r="H68" s="12"/>
      <c r="I68" s="12"/>
    </row>
    <row r="69" spans="1:9" s="4" customFormat="1" ht="21" customHeight="1">
      <c r="A69" s="5"/>
      <c r="C69" s="1"/>
      <c r="D69" s="13"/>
      <c r="E69" s="13"/>
      <c r="F69" s="12"/>
      <c r="G69" s="12"/>
      <c r="H69" s="12"/>
      <c r="I69" s="12"/>
    </row>
    <row r="70" spans="1:9" s="4" customFormat="1" ht="33.75" customHeight="1">
      <c r="A70" s="40" t="s">
        <v>80</v>
      </c>
      <c r="B70" s="40"/>
      <c r="C70" s="40"/>
      <c r="D70" s="11"/>
      <c r="E70" s="13"/>
      <c r="F70" s="12"/>
      <c r="G70" s="12"/>
      <c r="H70" s="12"/>
      <c r="I70" s="12"/>
    </row>
    <row r="71" spans="1:9" s="4" customFormat="1" ht="18.75" customHeight="1">
      <c r="A71" s="7" t="s">
        <v>10</v>
      </c>
      <c r="B71" s="7" t="s">
        <v>81</v>
      </c>
      <c r="C71" s="8" t="s">
        <v>12</v>
      </c>
      <c r="D71" s="11"/>
      <c r="E71" s="13"/>
      <c r="F71" s="12"/>
      <c r="G71" s="12"/>
      <c r="H71" s="12"/>
      <c r="I71" s="12"/>
    </row>
    <row r="72" spans="1:9" s="4" customFormat="1" ht="17.25" customHeight="1">
      <c r="A72" s="9" t="s">
        <v>13</v>
      </c>
      <c r="B72" s="9" t="s">
        <v>82</v>
      </c>
      <c r="C72" s="27">
        <f>39119623.72+33582030.11+43714871.13</f>
        <v>116416524.96000001</v>
      </c>
      <c r="D72" s="11"/>
      <c r="E72" s="13"/>
      <c r="F72" s="19"/>
      <c r="G72" s="19"/>
      <c r="H72" s="19"/>
      <c r="I72" s="12"/>
    </row>
    <row r="73" spans="1:9" s="4" customFormat="1" ht="17.25" customHeight="1">
      <c r="A73" s="9" t="s">
        <v>15</v>
      </c>
      <c r="B73" s="9" t="s">
        <v>83</v>
      </c>
      <c r="C73" s="27">
        <f>7537163.49+50000+1358497.59+3894000+140000+1720677.33+3250000</f>
        <v>17950338.41</v>
      </c>
      <c r="D73" s="11"/>
      <c r="E73" s="13"/>
      <c r="F73" s="19"/>
      <c r="G73" s="19"/>
      <c r="H73" s="19"/>
      <c r="I73" s="12"/>
    </row>
    <row r="74" spans="1:9" s="4" customFormat="1" ht="17.25" customHeight="1">
      <c r="A74" s="9" t="s">
        <v>17</v>
      </c>
      <c r="B74" s="9" t="s">
        <v>84</v>
      </c>
      <c r="C74" s="31">
        <v>173197.5</v>
      </c>
      <c r="D74" s="11"/>
      <c r="E74" s="13"/>
      <c r="F74" s="19"/>
      <c r="G74" s="19"/>
      <c r="H74" s="19"/>
      <c r="I74" s="12"/>
    </row>
    <row r="75" spans="1:9" s="4" customFormat="1" ht="17.25" customHeight="1">
      <c r="A75" s="9" t="s">
        <v>19</v>
      </c>
      <c r="B75" s="9" t="s">
        <v>85</v>
      </c>
      <c r="C75" s="27">
        <v>0</v>
      </c>
      <c r="D75" s="11"/>
      <c r="E75" s="13"/>
      <c r="F75" s="19"/>
      <c r="G75" s="20"/>
      <c r="H75" s="19"/>
      <c r="I75" s="12"/>
    </row>
    <row r="76" spans="1:9" s="4" customFormat="1" ht="17.25" customHeight="1">
      <c r="A76" s="9"/>
      <c r="B76" s="9" t="s">
        <v>21</v>
      </c>
      <c r="C76" s="10">
        <f>SUM(C72:C75)</f>
        <v>134540060.87</v>
      </c>
      <c r="D76" s="11"/>
      <c r="E76" s="13"/>
      <c r="F76" s="19"/>
      <c r="G76" s="19"/>
      <c r="H76" s="19"/>
      <c r="I76" s="12"/>
    </row>
    <row r="77" spans="1:9" s="4" customFormat="1" ht="21" customHeight="1">
      <c r="A77" s="5"/>
      <c r="C77" s="1"/>
      <c r="D77" s="11"/>
      <c r="E77" s="13"/>
      <c r="F77" s="19"/>
      <c r="G77" s="19"/>
      <c r="H77" s="19"/>
      <c r="I77" s="12"/>
    </row>
    <row r="78" spans="1:9" s="4" customFormat="1" ht="18" customHeight="1">
      <c r="A78" s="5" t="s">
        <v>86</v>
      </c>
      <c r="C78" s="1"/>
      <c r="D78" s="11"/>
      <c r="E78" s="13"/>
      <c r="F78" s="20"/>
      <c r="G78" s="20"/>
      <c r="H78" s="19"/>
      <c r="I78" s="12"/>
    </row>
    <row r="79" spans="1:9" s="4" customFormat="1" ht="18.75" customHeight="1">
      <c r="A79" s="7" t="s">
        <v>10</v>
      </c>
      <c r="B79" s="7" t="s">
        <v>87</v>
      </c>
      <c r="C79" s="8" t="s">
        <v>12</v>
      </c>
      <c r="D79" s="11"/>
      <c r="E79" s="13"/>
      <c r="F79" s="19"/>
      <c r="G79" s="19"/>
      <c r="H79" s="19"/>
      <c r="I79" s="12"/>
    </row>
    <row r="80" spans="1:9" s="4" customFormat="1" ht="16.5" customHeight="1">
      <c r="A80" s="9" t="s">
        <v>13</v>
      </c>
      <c r="B80" s="9" t="s">
        <v>88</v>
      </c>
      <c r="C80" s="10">
        <v>0</v>
      </c>
      <c r="D80" s="11"/>
      <c r="E80" s="13"/>
      <c r="F80" s="20"/>
      <c r="G80" s="20"/>
      <c r="H80" s="19"/>
      <c r="I80" s="12"/>
    </row>
    <row r="81" spans="1:9" s="4" customFormat="1" ht="16.5" customHeight="1">
      <c r="A81" s="9" t="s">
        <v>15</v>
      </c>
      <c r="B81" s="9" t="s">
        <v>89</v>
      </c>
      <c r="C81" s="27">
        <f>1044409.34+2436956.47+178.52+416.55+174.61</f>
        <v>3482135.4899999998</v>
      </c>
      <c r="D81" s="11"/>
      <c r="E81" s="13"/>
      <c r="F81" s="19"/>
      <c r="G81" s="19"/>
      <c r="H81" s="19"/>
      <c r="I81" s="12"/>
    </row>
    <row r="82" spans="1:9" s="4" customFormat="1" ht="16.5" customHeight="1">
      <c r="A82" s="9" t="s">
        <v>17</v>
      </c>
      <c r="B82" s="9" t="s">
        <v>90</v>
      </c>
      <c r="C82" s="27">
        <v>13213.5</v>
      </c>
      <c r="D82" s="11"/>
      <c r="E82" s="13"/>
      <c r="F82" s="19"/>
      <c r="G82" s="19"/>
      <c r="H82" s="19"/>
      <c r="I82" s="12"/>
    </row>
    <row r="83" spans="1:9" s="4" customFormat="1" ht="16.5" customHeight="1">
      <c r="A83" s="9" t="s">
        <v>19</v>
      </c>
      <c r="B83" s="9" t="s">
        <v>91</v>
      </c>
      <c r="C83" s="27">
        <f>57107+1857234.33+1815.71+0.13+37.74+30159.95+7971.86+1992.96+18298.67+896.76+160+51919.24+3647.74</f>
        <v>2031242.0899999999</v>
      </c>
      <c r="D83" s="11"/>
      <c r="E83" s="13"/>
      <c r="F83" s="19"/>
      <c r="G83" s="19"/>
      <c r="H83" s="19"/>
      <c r="I83" s="12"/>
    </row>
    <row r="84" spans="1:9" s="4" customFormat="1" ht="16.5" customHeight="1">
      <c r="A84" s="9"/>
      <c r="B84" s="9" t="s">
        <v>21</v>
      </c>
      <c r="C84" s="10">
        <f>SUM(C80:C83)</f>
        <v>5526591.08</v>
      </c>
      <c r="D84" s="11"/>
      <c r="E84" s="13"/>
      <c r="F84" s="20"/>
      <c r="G84" s="20"/>
      <c r="H84" s="19"/>
      <c r="I84" s="12"/>
    </row>
    <row r="85" spans="1:9" ht="12.75">
      <c r="A85" s="2" t="s">
        <v>92</v>
      </c>
      <c r="D85" s="21"/>
      <c r="E85" s="18"/>
      <c r="F85" s="19"/>
      <c r="G85" s="19"/>
      <c r="H85" s="19"/>
      <c r="I85" s="21"/>
    </row>
    <row r="86" spans="1:9" ht="26.25" customHeight="1">
      <c r="A86" s="41" t="s">
        <v>95</v>
      </c>
      <c r="B86" s="41"/>
      <c r="C86" s="41"/>
      <c r="D86" s="21"/>
      <c r="E86" s="18"/>
      <c r="F86" s="19"/>
      <c r="G86" s="19"/>
      <c r="H86" s="19"/>
      <c r="I86" s="21"/>
    </row>
    <row r="87" spans="1:9" ht="12.75">
      <c r="A87" s="22"/>
      <c r="D87" s="21"/>
      <c r="E87" s="18"/>
      <c r="F87" s="19"/>
      <c r="G87" s="20"/>
      <c r="H87" s="19"/>
      <c r="I87" s="21"/>
    </row>
    <row r="88" spans="1:9" ht="12" customHeight="1">
      <c r="A88" s="42" t="s">
        <v>94</v>
      </c>
      <c r="B88" s="42"/>
      <c r="C88" s="42"/>
      <c r="D88" s="21"/>
      <c r="E88" s="18"/>
      <c r="F88" s="19"/>
      <c r="G88" s="19"/>
      <c r="H88" s="19"/>
      <c r="I88" s="21"/>
    </row>
    <row r="89" spans="1:9" s="25" customFormat="1" ht="24.75" customHeight="1">
      <c r="A89" s="41" t="s">
        <v>93</v>
      </c>
      <c r="B89" s="41"/>
      <c r="C89" s="41"/>
      <c r="D89" s="23"/>
      <c r="E89" s="18"/>
      <c r="F89" s="19"/>
      <c r="G89" s="19"/>
      <c r="H89" s="19"/>
      <c r="I89" s="24"/>
    </row>
    <row r="90" spans="1:9" ht="26.25" customHeight="1">
      <c r="A90" s="36"/>
      <c r="B90" s="36"/>
      <c r="C90" s="36"/>
      <c r="D90" s="21"/>
      <c r="E90" s="21"/>
      <c r="F90" s="26"/>
      <c r="G90" s="26"/>
      <c r="H90" s="26"/>
      <c r="I90" s="26"/>
    </row>
    <row r="91" spans="1:3" ht="24.75" customHeight="1">
      <c r="A91" s="37"/>
      <c r="B91" s="37"/>
      <c r="C91" s="37"/>
    </row>
    <row r="92" spans="1:3" ht="12.75">
      <c r="A92" s="38"/>
      <c r="B92" s="38"/>
      <c r="C92" s="39"/>
    </row>
    <row r="93" spans="1:3" ht="12.75">
      <c r="A93" s="38"/>
      <c r="B93" s="38"/>
      <c r="C93" s="39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724409448818898" right="0.1968503937007874" top="0.4724409448818898" bottom="0.35433070866141736" header="0.5118110236220472" footer="0.5118110236220472"/>
  <pageSetup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lalex</cp:lastModifiedBy>
  <cp:lastPrinted>2020-08-12T12:22:55Z</cp:lastPrinted>
  <dcterms:created xsi:type="dcterms:W3CDTF">2017-09-14T16:11:29Z</dcterms:created>
  <dcterms:modified xsi:type="dcterms:W3CDTF">2020-08-18T17:34:49Z</dcterms:modified>
  <cp:category/>
  <cp:version/>
  <cp:contentType/>
  <cp:contentStatus/>
</cp:coreProperties>
</file>